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095FA7B-3A32-46D1-932B-2023C5678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йтинг" sheetId="1" r:id="rId1"/>
    <sheet name="расчет" sheetId="2" r:id="rId2"/>
  </sheets>
  <definedNames>
    <definedName name="_xlnm.Print_Titles" localSheetId="1">расчет!$A:$A</definedName>
  </definedNames>
  <calcPr calcId="191029"/>
</workbook>
</file>

<file path=xl/calcChain.xml><?xml version="1.0" encoding="utf-8"?>
<calcChain xmlns="http://schemas.openxmlformats.org/spreadsheetml/2006/main">
  <c r="DG7" i="2" l="1"/>
  <c r="DJ4" i="2"/>
  <c r="DJ6" i="2"/>
  <c r="DI4" i="2"/>
  <c r="DH8" i="2"/>
  <c r="DG8" i="2"/>
  <c r="DH7" i="2"/>
  <c r="DH4" i="2"/>
  <c r="DG4" i="2"/>
  <c r="DH5" i="2" l="1"/>
  <c r="DG5" i="2"/>
  <c r="DJ5" i="2" s="1"/>
  <c r="C6" i="1" s="1"/>
  <c r="DH6" i="2"/>
  <c r="DG6" i="2"/>
  <c r="DI5" i="2" l="1"/>
  <c r="D6" i="1" s="1"/>
  <c r="D5" i="1"/>
  <c r="C5" i="1" l="1"/>
  <c r="DJ8" i="2"/>
  <c r="C9" i="1" s="1"/>
  <c r="DJ7" i="2"/>
  <c r="C8" i="1" s="1"/>
  <c r="C7" i="1"/>
  <c r="DI8" i="2"/>
  <c r="DI7" i="2"/>
  <c r="C10" i="1" l="1"/>
  <c r="DI6" i="2"/>
  <c r="D9" i="1" l="1"/>
  <c r="D8" i="1"/>
  <c r="D7" i="1"/>
  <c r="D10" i="1" l="1"/>
</calcChain>
</file>

<file path=xl/sharedStrings.xml><?xml version="1.0" encoding="utf-8"?>
<sst xmlns="http://schemas.openxmlformats.org/spreadsheetml/2006/main" count="427" uniqueCount="81">
  <si>
    <t>Место в рейтинге</t>
  </si>
  <si>
    <t>значение</t>
  </si>
  <si>
    <t>количество баллов</t>
  </si>
  <si>
    <t>Количество баллов фактически набранное ГРБС</t>
  </si>
  <si>
    <t>Коэффициент уровня сложности ГРБС</t>
  </si>
  <si>
    <t>Максимальное количество баллов, которое может набрать ГРБС</t>
  </si>
  <si>
    <t>Итоговая оценка качества финансового менеджмента ГРБС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</si>
  <si>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</si>
  <si>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</si>
  <si>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</si>
  <si>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х</t>
  </si>
  <si>
    <t>высокий</t>
  </si>
  <si>
    <t>удовлетворительный</t>
  </si>
  <si>
    <t>max кол-во баллов</t>
  </si>
  <si>
    <t>Совет депутатов муниципального образования "Муниципальный округ Можгинский район"</t>
  </si>
  <si>
    <t>Администрация муниципального образования "Муниципальный округ Можгинский район"</t>
  </si>
  <si>
    <t>Управление образования Администрации муниципального образования "Муниципальный округ Можгинский район"</t>
  </si>
  <si>
    <t>Управление культуры, спорта и молодежи Администрации муниципального образования "Муниципальный округ Можгинский район"</t>
  </si>
  <si>
    <t>1.1 Соблюдение срока представления реестра расходных обязательств в Управление финансов                                        max= 3</t>
  </si>
  <si>
    <t>1.2 Соблюдение срока представления предварительных объемов бюджетных ассигнований (бюджетной заявки) на очередной финансовый год и плановый период в Управление финансов                                                          max= 3</t>
  </si>
  <si>
    <t>2.Качество  исполнения бюджета</t>
  </si>
  <si>
    <t>2.1 Доля не использованных на конец отчетного финансового года бюджетных ассигнований                                                         max= 5</t>
  </si>
  <si>
    <t>2.2 Отклонение фактических поступлений налоговых и неналоговых доходов, администрируемых главными администраторами доходов бюджета, от первоначального плана                     max= 3</t>
  </si>
  <si>
    <t>2.3 Среднее количество изменений в сводную бюджетную роспись (за исключением изменений, связанных с внесением изменений в решение о бюджете, поступлением и распределением межбюджетных трансфертов из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и других резервов, предусмотренных для распределения между главными администраторами средств бюджета)                                           max= 3</t>
  </si>
  <si>
    <t>2.4 Доля расходов, осуществляемых в рамках реализации  муниципальных программ (подпрограмм), в общем объеме расходов главного администратора средств бюджета в отчетном финансовом году                                           max= 3</t>
  </si>
  <si>
    <r>
      <t xml:space="preserve">2.5 Эффективность управления просроченной кредиторской задолженностью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max= 3</t>
    </r>
  </si>
  <si>
    <t>2.6 Доля нецелевых расходов, выявленных в результате контрольных мероприятий (в том числе в подведомственной сети), в общем объеме проверенных расходов в отчетном году                                                                  max= 4</t>
  </si>
  <si>
    <r>
      <t>2.7 Доля неэффективных расходов, выявленных в результате контрольных мероприятий (в том числе в подведомственной сети), в общем объеме проверенных расходов в отчетном году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        max= 2</t>
    </r>
  </si>
  <si>
    <t>2.8 Качество управления деятельностью муниципальных бюджетных учреждений Можгинского района                                                  max= 5</t>
  </si>
  <si>
    <t>3. Качество ведения бюджетного (бухгалтерского) учета и составления бюджетной (бухгалтерской) отчетности</t>
  </si>
  <si>
    <t>3.1 Своевременность сдачи бюджетной и бухгалтерской  отчетности в Управление финансов                                max= 5</t>
  </si>
  <si>
    <r>
      <t xml:space="preserve">3.2 Качество бюджетной и бухгалтерской отчетности, представляемой главным администратором средств бюджета в Управление финансов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        max= 5</t>
    </r>
  </si>
  <si>
    <t>4. Качество организации и осуществления финансового контроля</t>
  </si>
  <si>
    <t>4.1 Наличие (отсутствие) в структуре главного администратора средств бюджета подразделения по осуществлению финансового контроля либо специалистов, на которых возложена обязанность по проведению контрольных мероприятий                               max= 2</t>
  </si>
  <si>
    <t>5. Качество оказания муниципальных услуг</t>
  </si>
  <si>
    <t>5.1 Наличие (отсутствие) правового акта главного администратора средств бюджета, утверждающего порядок составления, утверждения и ведения смет подведомственных муниципальных казенных учреждений                                      max= 2</t>
  </si>
  <si>
    <t>5.2 Наличие (отсутствие) правового акта главного администратора средств бюджета, утверждающего порядок составления и утверждения планов финансово-хозяйственной деятельности муниципальных бюджетных, в отношении которых главный администратор средств бюджета осуществляет функции и полномочия учредителя                                max= 2</t>
  </si>
  <si>
    <t>5.7 Наличие (отсутствие) нормативного правового акта, утверждающего значения нормативных затрат на оказание муниципальных услуг (выполнение муниципальных работ)                                              max= 2</t>
  </si>
  <si>
    <t>6. Обеспечение публичности и открытости информации о деятельности главного администратора средств бюджета в сфере управления муниципальными финансами, а также открытости информации о деятельности муниципальных учреждений</t>
  </si>
  <si>
    <t>6.6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отчеты о результатах деятельности и об использовании закрепленного за ними муниципального имущества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max= 2</t>
  </si>
  <si>
    <t>4.3 Доля муниципальных учреждений, должностные лица которых привлечены к ответственности по результатам проведенных контрольных мероприятий, в общем количестве муниципальных учреждений, в которых по результатам контрольных мероприятий установлены нарушения                         max= 2</t>
  </si>
  <si>
    <t>4.4 Своевременность представления в Управление финансов отчета по контрольно-ревизионной работе                                  max= 2</t>
  </si>
  <si>
    <t>4.5 Отсутствие расходов, взысканных с главного администратора средств бюджета и его подведомственных учреждений в соответствии с решениями налоговых органов                               max= 3</t>
  </si>
  <si>
    <t>4.6 Сумма, взысканная по исполнительным документам                                       max= 3</t>
  </si>
  <si>
    <t>5.3 Доля муниципальных бюджетных учреждений, в отношении которых главный администратор средств бюджета осуществляет функции и полномочия учредителя, выполнивших муниципальные задания на 100%, в общем объеме муниципальных учреждений, для которых главный администратор средств бюджета установил муниципальные задания                           max= 4</t>
  </si>
  <si>
    <t>5.4 Доля муниципальных бюджетных учреждений, в отношении которых главный администратор средств бюджета осуществляет функции и полномочия учредителя, для которых установлены количественно измеримые финансовые санкции (штрафы, изъятия) за нарушения условий выполнения муниципальных заданий                                         max= 3</t>
  </si>
  <si>
    <t>5.5 Доля муниципальных учреждений, в отношении которых главный администратор средств бюджета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                                   max= 4</t>
  </si>
  <si>
    <t>5.6 Периодичность мониторинга выполнения муниципальных заданий муниципальных бюджетных учреждений, в отношении которых главный администратор средств бюджета осуществляет функции и полномочия учредителя                                max= 3</t>
  </si>
  <si>
    <t>5.9 Динамика объема доходов от оказания платных муниципальных услуг (выполнения платных муниципальных работ)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учредителя, в отчетном году в сравнении с предыдущим годом                                                  max= 3</t>
  </si>
  <si>
    <t>6.1 Размещение на официальных сайтах в информационно-телекоммуникационной сети "Интернет" отчетов о реализации муниципальных программ муниципального образования «Можгинский район»                                 max= 3</t>
  </si>
  <si>
    <t>6.2 Полнота отражения информации о начислениях в Государственной информационной системе о муниципальных платежах (далее - ГИС ГМП)                                    max= 3</t>
  </si>
  <si>
    <t>6.3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муниципальные задания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</si>
  <si>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6.4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планы финансово-хозяйственной деятельности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   max= 2</t>
  </si>
  <si>
    <t>6.5 Доля муниципальных казенных учреждений, разместивших на официальном сайте Российской Федерации для размещения информации о муниципальных учреждениях (www.bus.gov.ru) показатели бюджетной сметы на отчетный финансовый год и на плановый период (в процентах от общего количества муниципальных казенных учреждений, в отношении которых главный администратор средств бюджета осуществляет функции и полномочия учредителя)                             max= 2</t>
  </si>
  <si>
    <t>6.7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баланс учреждения (форма 0503130 - для казенных учреждений; форма 0503730 - для бюджетных и автономных учреждений)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</si>
  <si>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5.8 Доля муниципальных учреждений, в которых фактический уровень соотношения среднемесячной заработной платы руководителей учреждений и среднемесячной заработной платы работников этих учреждений (без учета заработной платы руководителя, заместителей руководителя, главного бухгалтера) за отчетный финансовый год превысил предельный уровень (в кратности до 4)                                                                  max= 4</t>
  </si>
  <si>
    <t>в наличии</t>
  </si>
  <si>
    <t xml:space="preserve">отклонений нет </t>
  </si>
  <si>
    <t>отклонение более 1 дня</t>
  </si>
  <si>
    <t>наличие более 1 нарушения</t>
  </si>
  <si>
    <t>своевременно</t>
  </si>
  <si>
    <t>4.2 Доля муниципальных учреждений, в которых главный администратор средств бюджета провел контрольные мероприятия в отчетном году, в общем количестве муниципальных учреждений, в отношении которых главный администратор средств бюджета осуществляет функции и полномочия учредителя                               max= 2</t>
  </si>
  <si>
    <t>ежеквартально</t>
  </si>
  <si>
    <t>отсутствие расходов</t>
  </si>
  <si>
    <t>за год</t>
  </si>
  <si>
    <t>правовой акт утвержден, не менее 2х показателей описаны в правовом акте, мониторинг проводится</t>
  </si>
  <si>
    <t>правовой акт утвержден, не менее 4х показателей описаны в правовом акте, мониторинг проводится</t>
  </si>
  <si>
    <t xml:space="preserve">Наименование главного администратора </t>
  </si>
  <si>
    <t>Максимально возможная оценка качества финансового менеджмента главного администратора (%)</t>
  </si>
  <si>
    <t>Фактическая оценка качества финансового менеджмента главного администратора, Ei (%)</t>
  </si>
  <si>
    <t>Уровень качества финансового менеджмента главного администратора</t>
  </si>
  <si>
    <t>Средний уровень качества финансового менеджмента, осуществляемого главными администраторами средств бюджета муниципального образования "Можгинский район", Е ср. (%)</t>
  </si>
  <si>
    <t>ГАБС</t>
  </si>
  <si>
    <t>Контрольно-счетный отдел муниципального образования "Муниципальный округ Можгинский район"</t>
  </si>
  <si>
    <t>Х</t>
  </si>
  <si>
    <t>снизились</t>
  </si>
  <si>
    <t>ежегодно</t>
  </si>
  <si>
    <t>Рейтинг главных администраторов средств бюджета муниципального образования "Муниципальный округ Можгинский район Удмуртской Республики" по уровню итоговой оценки качества финансового менеджмента за 2022 год</t>
  </si>
  <si>
    <t xml:space="preserve">1.Качество бюджетного планирования </t>
  </si>
  <si>
    <t>Расчет показателей годового мониторинга и оценки качества финансового менеджмента осуществляемого главными администраторами за 2023 год</t>
  </si>
  <si>
    <t>15,4%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</si>
</sst>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166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zoomScaleNormal="100" workbookViewId="0">
      <selection activeCell="I6" sqref="I6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56" t="s">
        <v>77</v>
      </c>
      <c r="B2" s="56"/>
      <c r="C2" s="56"/>
      <c r="D2" s="56"/>
      <c r="E2" s="56"/>
    </row>
    <row r="4" spans="1:5" s="2" customFormat="1" ht="120" x14ac:dyDescent="0.25">
      <c r="A4" s="3" t="s">
        <v>0</v>
      </c>
      <c r="B4" s="3" t="s">
        <v>67</v>
      </c>
      <c r="C4" s="3" t="s">
        <v>68</v>
      </c>
      <c r="D4" s="3" t="s">
        <v>69</v>
      </c>
      <c r="E4" s="3" t="s">
        <v>70</v>
      </c>
    </row>
    <row r="5" spans="1:5" ht="45" x14ac:dyDescent="0.25">
      <c r="A5" s="17">
        <v>1</v>
      </c>
      <c r="B5" s="6" t="s">
        <v>14</v>
      </c>
      <c r="C5" s="9">
        <f>расчет!DJ4</f>
        <v>101.29999999999998</v>
      </c>
      <c r="D5" s="9">
        <f>расчет!DI4</f>
        <v>101.29999999999998</v>
      </c>
      <c r="E5" s="10" t="s">
        <v>11</v>
      </c>
    </row>
    <row r="6" spans="1:5" ht="45" x14ac:dyDescent="0.25">
      <c r="A6" s="17">
        <v>2</v>
      </c>
      <c r="B6" s="6" t="s">
        <v>73</v>
      </c>
      <c r="C6" s="9">
        <f>расчет!DJ5</f>
        <v>100</v>
      </c>
      <c r="D6" s="9">
        <f>расчет!DI5</f>
        <v>100</v>
      </c>
      <c r="E6" s="10" t="s">
        <v>11</v>
      </c>
    </row>
    <row r="7" spans="1:5" ht="38.25" customHeight="1" x14ac:dyDescent="0.25">
      <c r="A7" s="17">
        <v>5</v>
      </c>
      <c r="B7" s="6" t="s">
        <v>15</v>
      </c>
      <c r="C7" s="9">
        <f>расчет!DJ6</f>
        <v>116.3</v>
      </c>
      <c r="D7" s="9">
        <f>расчет!DI6</f>
        <v>76.321875000000006</v>
      </c>
      <c r="E7" s="10" t="s">
        <v>12</v>
      </c>
    </row>
    <row r="8" spans="1:5" ht="45" x14ac:dyDescent="0.25">
      <c r="A8" s="17">
        <v>3</v>
      </c>
      <c r="B8" s="31" t="s">
        <v>16</v>
      </c>
      <c r="C8" s="9">
        <f>расчет!DJ7</f>
        <v>116.3</v>
      </c>
      <c r="D8" s="9">
        <f>расчет!DI7</f>
        <v>86.287096774193543</v>
      </c>
      <c r="E8" s="10" t="s">
        <v>11</v>
      </c>
    </row>
    <row r="9" spans="1:5" ht="45" x14ac:dyDescent="0.25">
      <c r="A9" s="17">
        <v>4</v>
      </c>
      <c r="B9" s="31" t="s">
        <v>17</v>
      </c>
      <c r="C9" s="9">
        <f>расчет!DJ8</f>
        <v>112.5</v>
      </c>
      <c r="D9" s="9">
        <f>расчет!DI8</f>
        <v>80.357142857142861</v>
      </c>
      <c r="E9" s="10" t="s">
        <v>12</v>
      </c>
    </row>
    <row r="10" spans="1:5" ht="67.5" customHeight="1" x14ac:dyDescent="0.25">
      <c r="A10" s="57" t="s">
        <v>71</v>
      </c>
      <c r="B10" s="57"/>
      <c r="C10" s="11">
        <f>(C5+C7+C8+C9+C6)/5</f>
        <v>109.28</v>
      </c>
      <c r="D10" s="11">
        <f>(D5+D7+D8+D9+D6)/5</f>
        <v>88.853222926267293</v>
      </c>
      <c r="E10" s="10" t="s">
        <v>11</v>
      </c>
    </row>
    <row r="12" spans="1:5" ht="28.5" customHeight="1" x14ac:dyDescent="0.25">
      <c r="A12" s="59" t="s">
        <v>9</v>
      </c>
      <c r="B12" s="59"/>
      <c r="C12" s="59"/>
      <c r="D12" s="59"/>
      <c r="E12" s="59"/>
    </row>
    <row r="13" spans="1:5" ht="35.25" customHeight="1" x14ac:dyDescent="0.25">
      <c r="A13" s="58" t="s">
        <v>8</v>
      </c>
      <c r="B13" s="58"/>
      <c r="C13" s="58"/>
      <c r="D13" s="58"/>
      <c r="E13" s="58"/>
    </row>
    <row r="14" spans="1:5" ht="27" customHeight="1" x14ac:dyDescent="0.25">
      <c r="A14" s="59" t="s">
        <v>7</v>
      </c>
      <c r="B14" s="59"/>
      <c r="C14" s="59"/>
      <c r="D14" s="59"/>
      <c r="E14" s="59"/>
    </row>
  </sheetData>
  <mergeCells count="5">
    <mergeCell ref="A2:E2"/>
    <mergeCell ref="A10:B10"/>
    <mergeCell ref="A13:E13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"/>
  <sheetViews>
    <sheetView view="pageBreakPreview" topLeftCell="A4" zoomScaleNormal="100" zoomScaleSheetLayoutView="100" workbookViewId="0">
      <pane xSplit="1" topLeftCell="CO1" activePane="topRight" state="frozen"/>
      <selection pane="topRight" activeCell="DI7" sqref="DI7"/>
    </sheetView>
  </sheetViews>
  <sheetFormatPr defaultColWidth="9.140625" defaultRowHeight="15" x14ac:dyDescent="0.25"/>
  <cols>
    <col min="1" max="1" width="44.5703125" style="7" customWidth="1"/>
    <col min="2" max="2" width="12.28515625" style="7" customWidth="1"/>
    <col min="3" max="3" width="14.42578125" style="7" customWidth="1"/>
    <col min="4" max="4" width="10" style="7" customWidth="1"/>
    <col min="5" max="5" width="9.85546875" style="7" customWidth="1"/>
    <col min="6" max="6" width="10.28515625" style="7" customWidth="1"/>
    <col min="7" max="7" width="10.85546875" style="7" customWidth="1"/>
    <col min="8" max="8" width="12.28515625" style="7" customWidth="1"/>
    <col min="9" max="9" width="10.5703125" style="7" customWidth="1"/>
    <col min="10" max="10" width="12.85546875" style="7" customWidth="1"/>
    <col min="11" max="11" width="9.85546875" style="7" customWidth="1"/>
    <col min="12" max="12" width="10.140625" style="7" customWidth="1"/>
    <col min="13" max="13" width="10.5703125" style="7" customWidth="1"/>
    <col min="14" max="14" width="8.5703125" style="7" customWidth="1"/>
    <col min="15" max="15" width="13" style="7" customWidth="1"/>
    <col min="16" max="17" width="10.140625" style="7" customWidth="1"/>
    <col min="18" max="18" width="10.28515625" style="7" customWidth="1"/>
    <col min="19" max="19" width="11" style="7" customWidth="1"/>
    <col min="20" max="21" width="9.85546875" style="7" customWidth="1"/>
    <col min="22" max="23" width="10.28515625" style="7" customWidth="1"/>
    <col min="24" max="24" width="9" style="7" customWidth="1"/>
    <col min="25" max="25" width="10.140625" style="7" customWidth="1"/>
    <col min="26" max="26" width="9.7109375" style="7" customWidth="1"/>
    <col min="27" max="27" width="8.85546875" style="7" customWidth="1"/>
    <col min="28" max="28" width="7.85546875" style="7" customWidth="1"/>
    <col min="29" max="29" width="9.5703125" style="7" customWidth="1"/>
    <col min="30" max="30" width="8.85546875" style="7" customWidth="1"/>
    <col min="31" max="32" width="9.7109375" style="7" customWidth="1"/>
    <col min="33" max="33" width="10.5703125" style="7" customWidth="1"/>
    <col min="34" max="34" width="9.28515625" style="7" customWidth="1"/>
    <col min="35" max="35" width="14.28515625" style="7" customWidth="1"/>
    <col min="36" max="36" width="9.28515625" style="7" customWidth="1"/>
    <col min="37" max="37" width="9.7109375" style="7" customWidth="1"/>
    <col min="38" max="38" width="10.7109375" style="7" customWidth="1"/>
    <col min="39" max="39" width="9.28515625" style="7" customWidth="1"/>
    <col min="40" max="40" width="9.85546875" style="7" customWidth="1"/>
    <col min="41" max="41" width="9.140625" style="7" customWidth="1"/>
    <col min="42" max="42" width="11.7109375" style="7" customWidth="1"/>
    <col min="43" max="43" width="8.7109375" style="7" customWidth="1"/>
    <col min="44" max="44" width="8.85546875" style="7" customWidth="1"/>
    <col min="45" max="46" width="9.140625" style="7" customWidth="1"/>
    <col min="47" max="47" width="8.85546875" style="7" customWidth="1"/>
    <col min="48" max="48" width="7.7109375" style="7" customWidth="1"/>
    <col min="49" max="49" width="9" style="7" customWidth="1"/>
    <col min="50" max="50" width="10.140625" style="7" customWidth="1"/>
    <col min="51" max="51" width="9.42578125" style="7" customWidth="1"/>
    <col min="52" max="52" width="7.7109375" style="7" customWidth="1"/>
    <col min="53" max="53" width="10.7109375" style="7" customWidth="1"/>
    <col min="54" max="54" width="9.28515625" style="7" customWidth="1"/>
    <col min="55" max="55" width="7.7109375" style="7" customWidth="1"/>
    <col min="56" max="56" width="9.5703125" style="7" customWidth="1"/>
    <col min="57" max="57" width="9.42578125" style="7" customWidth="1"/>
    <col min="58" max="58" width="8" style="7" customWidth="1"/>
    <col min="59" max="59" width="9.140625" style="7" customWidth="1"/>
    <col min="60" max="60" width="9.7109375" style="7" customWidth="1"/>
    <col min="61" max="61" width="15.85546875" style="7" customWidth="1"/>
    <col min="62" max="62" width="9.5703125" style="7" customWidth="1"/>
    <col min="63" max="63" width="9.140625" style="7" customWidth="1"/>
    <col min="64" max="65" width="9.42578125" style="7" customWidth="1"/>
    <col min="66" max="66" width="10" style="7" customWidth="1"/>
    <col min="67" max="68" width="9" style="7" customWidth="1"/>
    <col min="69" max="69" width="9.85546875" style="7" customWidth="1"/>
    <col min="70" max="71" width="9.28515625" style="7" customWidth="1"/>
    <col min="72" max="72" width="8.5703125" style="7" customWidth="1"/>
    <col min="73" max="74" width="9.7109375" style="7" customWidth="1"/>
    <col min="75" max="75" width="9.5703125" style="7" customWidth="1"/>
    <col min="76" max="77" width="11.140625" style="7" customWidth="1"/>
    <col min="78" max="78" width="11.42578125" style="7" customWidth="1"/>
    <col min="79" max="79" width="9.85546875" style="7" customWidth="1"/>
    <col min="80" max="80" width="8.7109375" style="7" customWidth="1"/>
    <col min="81" max="81" width="10.42578125" style="7" customWidth="1"/>
    <col min="82" max="83" width="10.85546875" style="7" customWidth="1"/>
    <col min="84" max="84" width="9.85546875" style="7" customWidth="1"/>
    <col min="85" max="86" width="10.85546875" style="7" customWidth="1"/>
    <col min="87" max="87" width="10" style="7" customWidth="1"/>
    <col min="88" max="88" width="10.5703125" style="7" customWidth="1"/>
    <col min="89" max="89" width="19.140625" style="7" customWidth="1"/>
    <col min="90" max="90" width="9.85546875" style="7" customWidth="1"/>
    <col min="91" max="91" width="10.42578125" style="7" customWidth="1"/>
    <col min="92" max="93" width="9.42578125" style="7" customWidth="1"/>
    <col min="94" max="94" width="10.140625" style="7" customWidth="1"/>
    <col min="95" max="95" width="9.5703125" style="7" customWidth="1"/>
    <col min="96" max="96" width="8.7109375" style="7" customWidth="1"/>
    <col min="97" max="97" width="10" style="7" customWidth="1"/>
    <col min="98" max="100" width="8.85546875" style="7" customWidth="1"/>
    <col min="101" max="102" width="9.5703125" style="7" customWidth="1"/>
    <col min="103" max="104" width="11.42578125" style="7" customWidth="1"/>
    <col min="105" max="105" width="8.28515625" style="7" customWidth="1"/>
    <col min="106" max="106" width="8.85546875" style="7" customWidth="1"/>
    <col min="107" max="108" width="8.42578125" style="7" customWidth="1"/>
    <col min="109" max="109" width="9.140625" style="7" customWidth="1"/>
    <col min="110" max="110" width="10" style="7" customWidth="1"/>
    <col min="111" max="111" width="13" style="7" customWidth="1"/>
    <col min="112" max="112" width="12.85546875" style="7" customWidth="1"/>
    <col min="113" max="113" width="13.5703125" style="7" customWidth="1"/>
    <col min="114" max="114" width="11.28515625" style="7" customWidth="1"/>
    <col min="115" max="16384" width="9.140625" style="7"/>
  </cols>
  <sheetData>
    <row r="1" spans="1:114" s="4" customFormat="1" ht="29.25" customHeight="1" x14ac:dyDescent="0.25">
      <c r="A1" s="63" t="s">
        <v>79</v>
      </c>
      <c r="B1" s="63"/>
      <c r="C1" s="63"/>
      <c r="D1" s="63"/>
      <c r="E1" s="63"/>
      <c r="F1" s="63"/>
      <c r="G1" s="63"/>
      <c r="H1" s="63"/>
      <c r="I1" s="63"/>
      <c r="J1" s="19"/>
      <c r="K1" s="19"/>
    </row>
    <row r="2" spans="1:114" s="5" customFormat="1" ht="312" customHeight="1" x14ac:dyDescent="0.25">
      <c r="A2" s="65" t="s">
        <v>72</v>
      </c>
      <c r="B2" s="68" t="s">
        <v>4</v>
      </c>
      <c r="C2" s="60" t="s">
        <v>78</v>
      </c>
      <c r="D2" s="70" t="s">
        <v>18</v>
      </c>
      <c r="E2" s="70"/>
      <c r="F2" s="70"/>
      <c r="G2" s="71" t="s">
        <v>19</v>
      </c>
      <c r="H2" s="72"/>
      <c r="I2" s="73"/>
      <c r="J2" s="60" t="s">
        <v>20</v>
      </c>
      <c r="K2" s="71" t="s">
        <v>21</v>
      </c>
      <c r="L2" s="72"/>
      <c r="M2" s="73"/>
      <c r="N2" s="71" t="s">
        <v>22</v>
      </c>
      <c r="O2" s="72"/>
      <c r="P2" s="73"/>
      <c r="Q2" s="71" t="s">
        <v>23</v>
      </c>
      <c r="R2" s="72"/>
      <c r="S2" s="73"/>
      <c r="T2" s="71" t="s">
        <v>24</v>
      </c>
      <c r="U2" s="72"/>
      <c r="V2" s="73"/>
      <c r="W2" s="74" t="s">
        <v>25</v>
      </c>
      <c r="X2" s="75"/>
      <c r="Y2" s="76"/>
      <c r="Z2" s="71" t="s">
        <v>26</v>
      </c>
      <c r="AA2" s="72"/>
      <c r="AB2" s="73"/>
      <c r="AC2" s="71" t="s">
        <v>27</v>
      </c>
      <c r="AD2" s="72"/>
      <c r="AE2" s="73"/>
      <c r="AF2" s="71" t="s">
        <v>28</v>
      </c>
      <c r="AG2" s="72"/>
      <c r="AH2" s="73"/>
      <c r="AI2" s="60" t="s">
        <v>29</v>
      </c>
      <c r="AJ2" s="71" t="s">
        <v>30</v>
      </c>
      <c r="AK2" s="72"/>
      <c r="AL2" s="73"/>
      <c r="AM2" s="71" t="s">
        <v>31</v>
      </c>
      <c r="AN2" s="72"/>
      <c r="AO2" s="73"/>
      <c r="AP2" s="60" t="s">
        <v>32</v>
      </c>
      <c r="AQ2" s="71" t="s">
        <v>33</v>
      </c>
      <c r="AR2" s="72"/>
      <c r="AS2" s="73"/>
      <c r="AT2" s="71" t="s">
        <v>61</v>
      </c>
      <c r="AU2" s="72"/>
      <c r="AV2" s="73"/>
      <c r="AW2" s="64" t="s">
        <v>40</v>
      </c>
      <c r="AX2" s="64"/>
      <c r="AY2" s="64"/>
      <c r="AZ2" s="64" t="s">
        <v>41</v>
      </c>
      <c r="BA2" s="64"/>
      <c r="BB2" s="64"/>
      <c r="BC2" s="71" t="s">
        <v>42</v>
      </c>
      <c r="BD2" s="72"/>
      <c r="BE2" s="73"/>
      <c r="BF2" s="71" t="s">
        <v>43</v>
      </c>
      <c r="BG2" s="72"/>
      <c r="BH2" s="73"/>
      <c r="BI2" s="60" t="s">
        <v>34</v>
      </c>
      <c r="BJ2" s="71" t="s">
        <v>35</v>
      </c>
      <c r="BK2" s="72"/>
      <c r="BL2" s="73"/>
      <c r="BM2" s="71" t="s">
        <v>36</v>
      </c>
      <c r="BN2" s="72"/>
      <c r="BO2" s="73"/>
      <c r="BP2" s="71" t="s">
        <v>44</v>
      </c>
      <c r="BQ2" s="72"/>
      <c r="BR2" s="73"/>
      <c r="BS2" s="71" t="s">
        <v>45</v>
      </c>
      <c r="BT2" s="72"/>
      <c r="BU2" s="73"/>
      <c r="BV2" s="71" t="s">
        <v>46</v>
      </c>
      <c r="BW2" s="72"/>
      <c r="BX2" s="73"/>
      <c r="BY2" s="71" t="s">
        <v>47</v>
      </c>
      <c r="BZ2" s="72"/>
      <c r="CA2" s="73"/>
      <c r="CB2" s="71" t="s">
        <v>37</v>
      </c>
      <c r="CC2" s="72"/>
      <c r="CD2" s="73"/>
      <c r="CE2" s="71" t="s">
        <v>55</v>
      </c>
      <c r="CF2" s="72"/>
      <c r="CG2" s="73"/>
      <c r="CH2" s="71" t="s">
        <v>48</v>
      </c>
      <c r="CI2" s="72"/>
      <c r="CJ2" s="73"/>
      <c r="CK2" s="60" t="s">
        <v>38</v>
      </c>
      <c r="CL2" s="71" t="s">
        <v>49</v>
      </c>
      <c r="CM2" s="72"/>
      <c r="CN2" s="73"/>
      <c r="CO2" s="71" t="s">
        <v>50</v>
      </c>
      <c r="CP2" s="72"/>
      <c r="CQ2" s="73"/>
      <c r="CR2" s="71" t="s">
        <v>51</v>
      </c>
      <c r="CS2" s="72"/>
      <c r="CT2" s="73"/>
      <c r="CU2" s="71" t="s">
        <v>52</v>
      </c>
      <c r="CV2" s="72"/>
      <c r="CW2" s="73"/>
      <c r="CX2" s="71" t="s">
        <v>53</v>
      </c>
      <c r="CY2" s="72"/>
      <c r="CZ2" s="73"/>
      <c r="DA2" s="71" t="s">
        <v>39</v>
      </c>
      <c r="DB2" s="72"/>
      <c r="DC2" s="73"/>
      <c r="DD2" s="71" t="s">
        <v>54</v>
      </c>
      <c r="DE2" s="72"/>
      <c r="DF2" s="73"/>
      <c r="DG2" s="66" t="s">
        <v>5</v>
      </c>
      <c r="DH2" s="66" t="s">
        <v>3</v>
      </c>
      <c r="DI2" s="64" t="s">
        <v>6</v>
      </c>
    </row>
    <row r="3" spans="1:114" s="5" customFormat="1" ht="36" customHeight="1" x14ac:dyDescent="0.25">
      <c r="A3" s="65"/>
      <c r="B3" s="69"/>
      <c r="C3" s="61"/>
      <c r="D3" s="34" t="s">
        <v>13</v>
      </c>
      <c r="E3" s="35" t="s">
        <v>1</v>
      </c>
      <c r="F3" s="36" t="s">
        <v>2</v>
      </c>
      <c r="G3" s="34" t="s">
        <v>13</v>
      </c>
      <c r="H3" s="35" t="s">
        <v>1</v>
      </c>
      <c r="I3" s="36" t="s">
        <v>2</v>
      </c>
      <c r="J3" s="61"/>
      <c r="K3" s="18" t="s">
        <v>13</v>
      </c>
      <c r="L3" s="8" t="s">
        <v>1</v>
      </c>
      <c r="M3" s="15" t="s">
        <v>2</v>
      </c>
      <c r="N3" s="18" t="s">
        <v>13</v>
      </c>
      <c r="O3" s="8" t="s">
        <v>1</v>
      </c>
      <c r="P3" s="15" t="s">
        <v>2</v>
      </c>
      <c r="Q3" s="18" t="s">
        <v>13</v>
      </c>
      <c r="R3" s="8" t="s">
        <v>1</v>
      </c>
      <c r="S3" s="15" t="s">
        <v>2</v>
      </c>
      <c r="T3" s="18" t="s">
        <v>13</v>
      </c>
      <c r="U3" s="8" t="s">
        <v>1</v>
      </c>
      <c r="V3" s="15" t="s">
        <v>2</v>
      </c>
      <c r="W3" s="18" t="s">
        <v>13</v>
      </c>
      <c r="X3" s="8" t="s">
        <v>1</v>
      </c>
      <c r="Y3" s="15" t="s">
        <v>2</v>
      </c>
      <c r="Z3" s="18" t="s">
        <v>13</v>
      </c>
      <c r="AA3" s="8" t="s">
        <v>1</v>
      </c>
      <c r="AB3" s="15" t="s">
        <v>2</v>
      </c>
      <c r="AC3" s="18" t="s">
        <v>13</v>
      </c>
      <c r="AD3" s="8" t="s">
        <v>1</v>
      </c>
      <c r="AE3" s="15" t="s">
        <v>2</v>
      </c>
      <c r="AF3" s="18" t="s">
        <v>13</v>
      </c>
      <c r="AG3" s="8" t="s">
        <v>1</v>
      </c>
      <c r="AH3" s="15" t="s">
        <v>2</v>
      </c>
      <c r="AI3" s="61"/>
      <c r="AJ3" s="18" t="s">
        <v>13</v>
      </c>
      <c r="AK3" s="8" t="s">
        <v>1</v>
      </c>
      <c r="AL3" s="15" t="s">
        <v>2</v>
      </c>
      <c r="AM3" s="18" t="s">
        <v>13</v>
      </c>
      <c r="AN3" s="8" t="s">
        <v>1</v>
      </c>
      <c r="AO3" s="15" t="s">
        <v>2</v>
      </c>
      <c r="AP3" s="61"/>
      <c r="AQ3" s="18" t="s">
        <v>13</v>
      </c>
      <c r="AR3" s="8" t="s">
        <v>1</v>
      </c>
      <c r="AS3" s="15" t="s">
        <v>2</v>
      </c>
      <c r="AT3" s="18" t="s">
        <v>13</v>
      </c>
      <c r="AU3" s="8" t="s">
        <v>1</v>
      </c>
      <c r="AV3" s="15" t="s">
        <v>2</v>
      </c>
      <c r="AW3" s="18" t="s">
        <v>13</v>
      </c>
      <c r="AX3" s="8" t="s">
        <v>1</v>
      </c>
      <c r="AY3" s="15" t="s">
        <v>2</v>
      </c>
      <c r="AZ3" s="18" t="s">
        <v>13</v>
      </c>
      <c r="BA3" s="8" t="s">
        <v>1</v>
      </c>
      <c r="BB3" s="15" t="s">
        <v>2</v>
      </c>
      <c r="BC3" s="18" t="s">
        <v>13</v>
      </c>
      <c r="BD3" s="8" t="s">
        <v>1</v>
      </c>
      <c r="BE3" s="15" t="s">
        <v>2</v>
      </c>
      <c r="BF3" s="18" t="s">
        <v>13</v>
      </c>
      <c r="BG3" s="8" t="s">
        <v>1</v>
      </c>
      <c r="BH3" s="15" t="s">
        <v>2</v>
      </c>
      <c r="BI3" s="61"/>
      <c r="BJ3" s="18" t="s">
        <v>13</v>
      </c>
      <c r="BK3" s="8" t="s">
        <v>1</v>
      </c>
      <c r="BL3" s="15" t="s">
        <v>2</v>
      </c>
      <c r="BM3" s="18" t="s">
        <v>13</v>
      </c>
      <c r="BN3" s="8" t="s">
        <v>1</v>
      </c>
      <c r="BO3" s="16" t="s">
        <v>2</v>
      </c>
      <c r="BP3" s="18" t="s">
        <v>13</v>
      </c>
      <c r="BQ3" s="8" t="s">
        <v>1</v>
      </c>
      <c r="BR3" s="16" t="s">
        <v>2</v>
      </c>
      <c r="BS3" s="18" t="s">
        <v>13</v>
      </c>
      <c r="BT3" s="8" t="s">
        <v>1</v>
      </c>
      <c r="BU3" s="16" t="s">
        <v>2</v>
      </c>
      <c r="BV3" s="18" t="s">
        <v>13</v>
      </c>
      <c r="BW3" s="8" t="s">
        <v>1</v>
      </c>
      <c r="BX3" s="16" t="s">
        <v>2</v>
      </c>
      <c r="BY3" s="18" t="s">
        <v>13</v>
      </c>
      <c r="BZ3" s="8" t="s">
        <v>1</v>
      </c>
      <c r="CA3" s="16" t="s">
        <v>2</v>
      </c>
      <c r="CB3" s="18" t="s">
        <v>13</v>
      </c>
      <c r="CC3" s="8" t="s">
        <v>1</v>
      </c>
      <c r="CD3" s="16" t="s">
        <v>2</v>
      </c>
      <c r="CE3" s="18" t="s">
        <v>13</v>
      </c>
      <c r="CF3" s="8" t="s">
        <v>1</v>
      </c>
      <c r="CG3" s="16" t="s">
        <v>2</v>
      </c>
      <c r="CH3" s="18" t="s">
        <v>13</v>
      </c>
      <c r="CI3" s="8" t="s">
        <v>1</v>
      </c>
      <c r="CJ3" s="16" t="s">
        <v>2</v>
      </c>
      <c r="CK3" s="61"/>
      <c r="CL3" s="18" t="s">
        <v>13</v>
      </c>
      <c r="CM3" s="8" t="s">
        <v>1</v>
      </c>
      <c r="CN3" s="16" t="s">
        <v>2</v>
      </c>
      <c r="CO3" s="18" t="s">
        <v>13</v>
      </c>
      <c r="CP3" s="8" t="s">
        <v>1</v>
      </c>
      <c r="CQ3" s="16" t="s">
        <v>2</v>
      </c>
      <c r="CR3" s="18" t="s">
        <v>13</v>
      </c>
      <c r="CS3" s="8" t="s">
        <v>1</v>
      </c>
      <c r="CT3" s="16" t="s">
        <v>2</v>
      </c>
      <c r="CU3" s="18" t="s">
        <v>13</v>
      </c>
      <c r="CV3" s="8" t="s">
        <v>1</v>
      </c>
      <c r="CW3" s="16" t="s">
        <v>2</v>
      </c>
      <c r="CX3" s="18" t="s">
        <v>13</v>
      </c>
      <c r="CY3" s="8" t="s">
        <v>1</v>
      </c>
      <c r="CZ3" s="16" t="s">
        <v>2</v>
      </c>
      <c r="DA3" s="18" t="s">
        <v>13</v>
      </c>
      <c r="DB3" s="8" t="s">
        <v>1</v>
      </c>
      <c r="DC3" s="16" t="s">
        <v>2</v>
      </c>
      <c r="DD3" s="18" t="s">
        <v>13</v>
      </c>
      <c r="DE3" s="8" t="s">
        <v>1</v>
      </c>
      <c r="DF3" s="16" t="s">
        <v>2</v>
      </c>
      <c r="DG3" s="67"/>
      <c r="DH3" s="67"/>
      <c r="DI3" s="64"/>
    </row>
    <row r="4" spans="1:114" ht="30" x14ac:dyDescent="0.25">
      <c r="A4" s="6" t="s">
        <v>14</v>
      </c>
      <c r="B4" s="13">
        <v>1.0129999999999999</v>
      </c>
      <c r="C4" s="61"/>
      <c r="D4" s="34">
        <v>3</v>
      </c>
      <c r="E4" s="39" t="s">
        <v>57</v>
      </c>
      <c r="F4" s="40">
        <v>3</v>
      </c>
      <c r="G4" s="24">
        <v>3</v>
      </c>
      <c r="H4" s="41" t="s">
        <v>57</v>
      </c>
      <c r="I4" s="26">
        <v>3</v>
      </c>
      <c r="J4" s="61"/>
      <c r="K4" s="18">
        <v>5</v>
      </c>
      <c r="L4" s="33">
        <v>7.0000000000000001E-3</v>
      </c>
      <c r="M4" s="26">
        <v>5</v>
      </c>
      <c r="N4" s="18" t="s">
        <v>10</v>
      </c>
      <c r="O4" s="42" t="s">
        <v>10</v>
      </c>
      <c r="P4" s="26" t="s">
        <v>10</v>
      </c>
      <c r="Q4" s="18">
        <v>3</v>
      </c>
      <c r="R4" s="29">
        <v>6</v>
      </c>
      <c r="S4" s="26">
        <v>3</v>
      </c>
      <c r="T4" s="23" t="s">
        <v>10</v>
      </c>
      <c r="U4" s="32" t="s">
        <v>10</v>
      </c>
      <c r="V4" s="26" t="s">
        <v>10</v>
      </c>
      <c r="W4" s="23">
        <v>3</v>
      </c>
      <c r="X4" s="38">
        <v>0</v>
      </c>
      <c r="Y4" s="26">
        <v>3</v>
      </c>
      <c r="Z4" s="27" t="s">
        <v>10</v>
      </c>
      <c r="AA4" s="29" t="s">
        <v>10</v>
      </c>
      <c r="AB4" s="26" t="s">
        <v>10</v>
      </c>
      <c r="AC4" s="27" t="s">
        <v>10</v>
      </c>
      <c r="AD4" s="45" t="s">
        <v>10</v>
      </c>
      <c r="AE4" s="46" t="s">
        <v>10</v>
      </c>
      <c r="AF4" s="28" t="s">
        <v>10</v>
      </c>
      <c r="AG4" s="29" t="s">
        <v>10</v>
      </c>
      <c r="AH4" s="26" t="s">
        <v>10</v>
      </c>
      <c r="AI4" s="61"/>
      <c r="AJ4" s="28" t="s">
        <v>10</v>
      </c>
      <c r="AK4" s="49" t="s">
        <v>10</v>
      </c>
      <c r="AL4" s="26" t="s">
        <v>10</v>
      </c>
      <c r="AM4" s="27" t="s">
        <v>10</v>
      </c>
      <c r="AN4" s="39" t="s">
        <v>10</v>
      </c>
      <c r="AO4" s="46" t="s">
        <v>10</v>
      </c>
      <c r="AP4" s="61"/>
      <c r="AQ4" s="28" t="s">
        <v>10</v>
      </c>
      <c r="AR4" s="48" t="s">
        <v>10</v>
      </c>
      <c r="AS4" s="26" t="s">
        <v>10</v>
      </c>
      <c r="AT4" s="28" t="s">
        <v>10</v>
      </c>
      <c r="AU4" s="29" t="s">
        <v>10</v>
      </c>
      <c r="AV4" s="26" t="s">
        <v>10</v>
      </c>
      <c r="AW4" s="28" t="s">
        <v>10</v>
      </c>
      <c r="AX4" s="29" t="s">
        <v>10</v>
      </c>
      <c r="AY4" s="26" t="s">
        <v>10</v>
      </c>
      <c r="AZ4" s="28" t="s">
        <v>74</v>
      </c>
      <c r="BA4" s="50" t="s">
        <v>74</v>
      </c>
      <c r="BB4" s="26" t="s">
        <v>74</v>
      </c>
      <c r="BC4" s="27">
        <v>3</v>
      </c>
      <c r="BD4" s="51" t="s">
        <v>63</v>
      </c>
      <c r="BE4" s="26">
        <v>3</v>
      </c>
      <c r="BF4" s="27">
        <v>3</v>
      </c>
      <c r="BG4" s="38">
        <v>0</v>
      </c>
      <c r="BH4" s="26">
        <v>3</v>
      </c>
      <c r="BI4" s="61"/>
      <c r="BJ4" s="27" t="s">
        <v>10</v>
      </c>
      <c r="BK4" s="29" t="s">
        <v>10</v>
      </c>
      <c r="BL4" s="26" t="s">
        <v>10</v>
      </c>
      <c r="BM4" s="27" t="s">
        <v>10</v>
      </c>
      <c r="BN4" s="29" t="s">
        <v>10</v>
      </c>
      <c r="BO4" s="26" t="s">
        <v>10</v>
      </c>
      <c r="BP4" s="27" t="s">
        <v>10</v>
      </c>
      <c r="BQ4" s="29" t="s">
        <v>10</v>
      </c>
      <c r="BR4" s="26" t="s">
        <v>10</v>
      </c>
      <c r="BS4" s="27" t="s">
        <v>10</v>
      </c>
      <c r="BT4" s="45" t="s">
        <v>10</v>
      </c>
      <c r="BU4" s="46" t="s">
        <v>10</v>
      </c>
      <c r="BV4" s="27" t="s">
        <v>10</v>
      </c>
      <c r="BW4" s="45" t="s">
        <v>10</v>
      </c>
      <c r="BX4" s="46" t="s">
        <v>10</v>
      </c>
      <c r="BY4" s="28" t="s">
        <v>10</v>
      </c>
      <c r="BZ4" s="29" t="s">
        <v>10</v>
      </c>
      <c r="CA4" s="26" t="s">
        <v>10</v>
      </c>
      <c r="CB4" s="28" t="s">
        <v>10</v>
      </c>
      <c r="CC4" s="29" t="s">
        <v>10</v>
      </c>
      <c r="CD4" s="54" t="s">
        <v>10</v>
      </c>
      <c r="CE4" s="30" t="s">
        <v>10</v>
      </c>
      <c r="CF4" s="29" t="s">
        <v>10</v>
      </c>
      <c r="CG4" s="54" t="s">
        <v>10</v>
      </c>
      <c r="CH4" s="28" t="s">
        <v>10</v>
      </c>
      <c r="CI4" s="29" t="s">
        <v>10</v>
      </c>
      <c r="CJ4" s="54" t="s">
        <v>10</v>
      </c>
      <c r="CK4" s="61"/>
      <c r="CL4" s="28" t="s">
        <v>10</v>
      </c>
      <c r="CM4" s="29" t="s">
        <v>10</v>
      </c>
      <c r="CN4" s="54" t="s">
        <v>10</v>
      </c>
      <c r="CO4" s="27" t="s">
        <v>10</v>
      </c>
      <c r="CP4" s="38" t="s">
        <v>10</v>
      </c>
      <c r="CQ4" s="54" t="s">
        <v>10</v>
      </c>
      <c r="CR4" s="27" t="s">
        <v>10</v>
      </c>
      <c r="CS4" s="29" t="s">
        <v>10</v>
      </c>
      <c r="CT4" s="54" t="s">
        <v>10</v>
      </c>
      <c r="CU4" s="28" t="s">
        <v>10</v>
      </c>
      <c r="CV4" s="29" t="s">
        <v>10</v>
      </c>
      <c r="CW4" s="54" t="s">
        <v>10</v>
      </c>
      <c r="CX4" s="27" t="s">
        <v>10</v>
      </c>
      <c r="CY4" s="29" t="s">
        <v>10</v>
      </c>
      <c r="CZ4" s="54" t="s">
        <v>10</v>
      </c>
      <c r="DA4" s="27" t="s">
        <v>10</v>
      </c>
      <c r="DB4" s="29" t="s">
        <v>10</v>
      </c>
      <c r="DC4" s="54" t="s">
        <v>10</v>
      </c>
      <c r="DD4" s="27" t="s">
        <v>10</v>
      </c>
      <c r="DE4" s="38" t="s">
        <v>10</v>
      </c>
      <c r="DF4" s="54" t="s">
        <v>10</v>
      </c>
      <c r="DG4" s="12">
        <f>D4+G4+K4+Q4+W4+BC4+BF4</f>
        <v>23</v>
      </c>
      <c r="DH4" s="21">
        <f>F4+I4+M4+S4+Y4+BE4+BH4</f>
        <v>23</v>
      </c>
      <c r="DI4" s="14">
        <f>DH4/DG4*B4*100</f>
        <v>101.29999999999998</v>
      </c>
      <c r="DJ4" s="7">
        <f>DG4/DG4*B4*100</f>
        <v>101.29999999999998</v>
      </c>
    </row>
    <row r="5" spans="1:114" ht="45" x14ac:dyDescent="0.25">
      <c r="A5" s="6" t="s">
        <v>73</v>
      </c>
      <c r="B5" s="13">
        <v>1</v>
      </c>
      <c r="C5" s="61"/>
      <c r="D5" s="34">
        <v>3</v>
      </c>
      <c r="E5" s="39" t="s">
        <v>57</v>
      </c>
      <c r="F5" s="40">
        <v>3</v>
      </c>
      <c r="G5" s="24">
        <v>3</v>
      </c>
      <c r="H5" s="41" t="s">
        <v>57</v>
      </c>
      <c r="I5" s="26">
        <v>3</v>
      </c>
      <c r="J5" s="61"/>
      <c r="K5" s="18">
        <v>5</v>
      </c>
      <c r="L5" s="29">
        <v>0</v>
      </c>
      <c r="M5" s="26">
        <v>5</v>
      </c>
      <c r="N5" s="18" t="s">
        <v>10</v>
      </c>
      <c r="O5" s="41" t="s">
        <v>10</v>
      </c>
      <c r="P5" s="26" t="s">
        <v>10</v>
      </c>
      <c r="Q5" s="18">
        <v>3</v>
      </c>
      <c r="R5" s="29">
        <v>2</v>
      </c>
      <c r="S5" s="26">
        <v>3</v>
      </c>
      <c r="T5" s="23" t="s">
        <v>10</v>
      </c>
      <c r="U5" s="38" t="s">
        <v>10</v>
      </c>
      <c r="V5" s="26" t="s">
        <v>10</v>
      </c>
      <c r="W5" s="23">
        <v>3</v>
      </c>
      <c r="X5" s="38">
        <v>0</v>
      </c>
      <c r="Y5" s="26">
        <v>3</v>
      </c>
      <c r="Z5" s="27" t="s">
        <v>10</v>
      </c>
      <c r="AA5" s="29" t="s">
        <v>10</v>
      </c>
      <c r="AB5" s="26" t="s">
        <v>10</v>
      </c>
      <c r="AC5" s="27" t="s">
        <v>10</v>
      </c>
      <c r="AD5" s="45" t="s">
        <v>10</v>
      </c>
      <c r="AE5" s="46" t="s">
        <v>10</v>
      </c>
      <c r="AF5" s="28" t="s">
        <v>10</v>
      </c>
      <c r="AG5" s="29" t="s">
        <v>10</v>
      </c>
      <c r="AH5" s="26" t="s">
        <v>10</v>
      </c>
      <c r="AI5" s="61"/>
      <c r="AJ5" s="28" t="s">
        <v>10</v>
      </c>
      <c r="AK5" s="49" t="s">
        <v>10</v>
      </c>
      <c r="AL5" s="26" t="s">
        <v>10</v>
      </c>
      <c r="AM5" s="27" t="s">
        <v>10</v>
      </c>
      <c r="AN5" s="39" t="s">
        <v>10</v>
      </c>
      <c r="AO5" s="46" t="s">
        <v>10</v>
      </c>
      <c r="AP5" s="61"/>
      <c r="AQ5" s="28">
        <v>2</v>
      </c>
      <c r="AR5" s="48" t="s">
        <v>56</v>
      </c>
      <c r="AS5" s="26">
        <v>2</v>
      </c>
      <c r="AT5" s="28" t="s">
        <v>10</v>
      </c>
      <c r="AU5" s="29" t="s">
        <v>10</v>
      </c>
      <c r="AV5" s="26" t="s">
        <v>10</v>
      </c>
      <c r="AW5" s="28" t="s">
        <v>10</v>
      </c>
      <c r="AX5" s="29" t="s">
        <v>10</v>
      </c>
      <c r="AY5" s="26" t="s">
        <v>10</v>
      </c>
      <c r="AZ5" s="28">
        <v>2</v>
      </c>
      <c r="BA5" s="50" t="s">
        <v>60</v>
      </c>
      <c r="BB5" s="26">
        <v>2</v>
      </c>
      <c r="BC5" s="27">
        <v>3</v>
      </c>
      <c r="BD5" s="51" t="s">
        <v>63</v>
      </c>
      <c r="BE5" s="26">
        <v>3</v>
      </c>
      <c r="BF5" s="27">
        <v>3</v>
      </c>
      <c r="BG5" s="38">
        <v>0</v>
      </c>
      <c r="BH5" s="26">
        <v>3</v>
      </c>
      <c r="BI5" s="61"/>
      <c r="BJ5" s="27" t="s">
        <v>10</v>
      </c>
      <c r="BK5" s="29" t="s">
        <v>10</v>
      </c>
      <c r="BL5" s="26" t="s">
        <v>10</v>
      </c>
      <c r="BM5" s="27" t="s">
        <v>74</v>
      </c>
      <c r="BN5" s="29" t="s">
        <v>10</v>
      </c>
      <c r="BO5" s="26" t="s">
        <v>10</v>
      </c>
      <c r="BP5" s="27" t="s">
        <v>10</v>
      </c>
      <c r="BQ5" s="29" t="s">
        <v>10</v>
      </c>
      <c r="BR5" s="26" t="s">
        <v>10</v>
      </c>
      <c r="BS5" s="27" t="s">
        <v>10</v>
      </c>
      <c r="BT5" s="45" t="s">
        <v>10</v>
      </c>
      <c r="BU5" s="46" t="s">
        <v>10</v>
      </c>
      <c r="BV5" s="27" t="s">
        <v>10</v>
      </c>
      <c r="BW5" s="45" t="s">
        <v>10</v>
      </c>
      <c r="BX5" s="46" t="s">
        <v>10</v>
      </c>
      <c r="BY5" s="27" t="s">
        <v>10</v>
      </c>
      <c r="BZ5" s="45" t="s">
        <v>10</v>
      </c>
      <c r="CA5" s="46" t="s">
        <v>10</v>
      </c>
      <c r="CB5" s="27" t="s">
        <v>10</v>
      </c>
      <c r="CC5" s="45" t="s">
        <v>10</v>
      </c>
      <c r="CD5" s="46" t="s">
        <v>10</v>
      </c>
      <c r="CE5" s="27" t="s">
        <v>10</v>
      </c>
      <c r="CF5" s="45" t="s">
        <v>10</v>
      </c>
      <c r="CG5" s="46" t="s">
        <v>10</v>
      </c>
      <c r="CH5" s="28" t="s">
        <v>10</v>
      </c>
      <c r="CI5" s="29" t="s">
        <v>10</v>
      </c>
      <c r="CJ5" s="54" t="s">
        <v>10</v>
      </c>
      <c r="CK5" s="61"/>
      <c r="CL5" s="28" t="s">
        <v>10</v>
      </c>
      <c r="CM5" s="29" t="s">
        <v>10</v>
      </c>
      <c r="CN5" s="54" t="s">
        <v>10</v>
      </c>
      <c r="CO5" s="27" t="s">
        <v>10</v>
      </c>
      <c r="CP5" s="29" t="s">
        <v>10</v>
      </c>
      <c r="CQ5" s="54" t="s">
        <v>10</v>
      </c>
      <c r="CR5" s="27" t="s">
        <v>10</v>
      </c>
      <c r="CS5" s="29" t="s">
        <v>10</v>
      </c>
      <c r="CT5" s="54" t="s">
        <v>10</v>
      </c>
      <c r="CU5" s="27" t="s">
        <v>10</v>
      </c>
      <c r="CV5" s="29" t="s">
        <v>10</v>
      </c>
      <c r="CW5" s="54" t="s">
        <v>10</v>
      </c>
      <c r="CX5" s="27" t="s">
        <v>10</v>
      </c>
      <c r="CY5" s="29" t="s">
        <v>10</v>
      </c>
      <c r="CZ5" s="54" t="s">
        <v>10</v>
      </c>
      <c r="DA5" s="27" t="s">
        <v>10</v>
      </c>
      <c r="DB5" s="29" t="s">
        <v>10</v>
      </c>
      <c r="DC5" s="54" t="s">
        <v>10</v>
      </c>
      <c r="DD5" s="27" t="s">
        <v>10</v>
      </c>
      <c r="DE5" s="29" t="s">
        <v>10</v>
      </c>
      <c r="DF5" s="54" t="s">
        <v>10</v>
      </c>
      <c r="DG5" s="12">
        <f>D5+G5+K5+Q5+W5+AQ5+AZ5+BC5+BF5</f>
        <v>27</v>
      </c>
      <c r="DH5" s="21">
        <f>F5+I5+M5+S5+Y5+AS5+BB5+BE5+BH5</f>
        <v>27</v>
      </c>
      <c r="DI5" s="14">
        <f>DH5/DG5*B5*100</f>
        <v>100</v>
      </c>
      <c r="DJ5" s="7">
        <f>DG5/DG5*B5*100</f>
        <v>100</v>
      </c>
    </row>
    <row r="6" spans="1:114" ht="31.5" x14ac:dyDescent="0.25">
      <c r="A6" s="6" t="s">
        <v>15</v>
      </c>
      <c r="B6" s="13">
        <v>1.163</v>
      </c>
      <c r="C6" s="61"/>
      <c r="D6" s="34">
        <v>3</v>
      </c>
      <c r="E6" s="39" t="s">
        <v>57</v>
      </c>
      <c r="F6" s="40">
        <v>3</v>
      </c>
      <c r="G6" s="34">
        <v>3</v>
      </c>
      <c r="H6" s="41" t="s">
        <v>57</v>
      </c>
      <c r="I6" s="26">
        <v>3</v>
      </c>
      <c r="J6" s="61"/>
      <c r="K6" s="18">
        <v>5</v>
      </c>
      <c r="L6" s="37" t="s">
        <v>80</v>
      </c>
      <c r="M6" s="26">
        <v>1</v>
      </c>
      <c r="N6" s="18">
        <v>3</v>
      </c>
      <c r="O6" s="43">
        <v>0.83</v>
      </c>
      <c r="P6" s="26">
        <v>0</v>
      </c>
      <c r="Q6" s="18">
        <v>3</v>
      </c>
      <c r="R6" s="29">
        <v>14.3</v>
      </c>
      <c r="S6" s="26">
        <v>3</v>
      </c>
      <c r="T6" s="20">
        <v>3</v>
      </c>
      <c r="U6" s="32">
        <v>0.96</v>
      </c>
      <c r="V6" s="26">
        <v>3</v>
      </c>
      <c r="W6" s="18">
        <v>3</v>
      </c>
      <c r="X6" s="38">
        <v>0</v>
      </c>
      <c r="Y6" s="26">
        <v>3</v>
      </c>
      <c r="Z6" s="27">
        <v>4</v>
      </c>
      <c r="AA6" s="38">
        <v>0</v>
      </c>
      <c r="AB6" s="26">
        <v>4</v>
      </c>
      <c r="AC6" s="27">
        <v>2</v>
      </c>
      <c r="AD6" s="38">
        <v>0</v>
      </c>
      <c r="AE6" s="26">
        <v>2</v>
      </c>
      <c r="AF6" s="28" t="s">
        <v>10</v>
      </c>
      <c r="AG6" s="29" t="s">
        <v>10</v>
      </c>
      <c r="AH6" s="26" t="s">
        <v>10</v>
      </c>
      <c r="AI6" s="61"/>
      <c r="AJ6" s="28">
        <v>5</v>
      </c>
      <c r="AK6" s="49" t="s">
        <v>58</v>
      </c>
      <c r="AL6" s="26">
        <v>0</v>
      </c>
      <c r="AM6" s="27">
        <v>5</v>
      </c>
      <c r="AN6" s="39" t="s">
        <v>59</v>
      </c>
      <c r="AO6" s="46">
        <v>0</v>
      </c>
      <c r="AP6" s="61"/>
      <c r="AQ6" s="28">
        <v>2</v>
      </c>
      <c r="AR6" s="48" t="s">
        <v>56</v>
      </c>
      <c r="AS6" s="26">
        <v>2</v>
      </c>
      <c r="AT6" s="28">
        <v>2</v>
      </c>
      <c r="AU6" s="38">
        <v>0.5</v>
      </c>
      <c r="AV6" s="26">
        <v>2</v>
      </c>
      <c r="AW6" s="28" t="s">
        <v>10</v>
      </c>
      <c r="AX6" s="29" t="s">
        <v>10</v>
      </c>
      <c r="AY6" s="26" t="s">
        <v>10</v>
      </c>
      <c r="AZ6" s="28" t="s">
        <v>10</v>
      </c>
      <c r="BA6" s="29" t="s">
        <v>10</v>
      </c>
      <c r="BB6" s="26" t="s">
        <v>10</v>
      </c>
      <c r="BC6" s="27">
        <v>3</v>
      </c>
      <c r="BD6" s="51" t="s">
        <v>63</v>
      </c>
      <c r="BE6" s="26">
        <v>3</v>
      </c>
      <c r="BF6" s="27">
        <v>3</v>
      </c>
      <c r="BG6" s="52">
        <v>0</v>
      </c>
      <c r="BH6" s="26">
        <v>3</v>
      </c>
      <c r="BI6" s="61"/>
      <c r="BJ6" s="28">
        <v>2</v>
      </c>
      <c r="BK6" s="29" t="s">
        <v>56</v>
      </c>
      <c r="BL6" s="26">
        <v>2</v>
      </c>
      <c r="BM6" s="28" t="s">
        <v>10</v>
      </c>
      <c r="BN6" s="29" t="s">
        <v>10</v>
      </c>
      <c r="BO6" s="26" t="s">
        <v>10</v>
      </c>
      <c r="BP6" s="28" t="s">
        <v>10</v>
      </c>
      <c r="BQ6" s="29" t="s">
        <v>10</v>
      </c>
      <c r="BR6" s="26" t="s">
        <v>10</v>
      </c>
      <c r="BS6" s="27" t="s">
        <v>10</v>
      </c>
      <c r="BT6" s="45" t="s">
        <v>10</v>
      </c>
      <c r="BU6" s="46" t="s">
        <v>10</v>
      </c>
      <c r="BV6" s="27" t="s">
        <v>10</v>
      </c>
      <c r="BW6" s="45" t="s">
        <v>10</v>
      </c>
      <c r="BX6" s="46" t="s">
        <v>10</v>
      </c>
      <c r="BY6" s="28" t="s">
        <v>10</v>
      </c>
      <c r="BZ6" s="29" t="s">
        <v>10</v>
      </c>
      <c r="CA6" s="26" t="s">
        <v>10</v>
      </c>
      <c r="CB6" s="28" t="s">
        <v>10</v>
      </c>
      <c r="CC6" s="29" t="s">
        <v>10</v>
      </c>
      <c r="CD6" s="54" t="s">
        <v>10</v>
      </c>
      <c r="CE6" s="30" t="s">
        <v>10</v>
      </c>
      <c r="CF6" s="29" t="s">
        <v>10</v>
      </c>
      <c r="CG6" s="54" t="s">
        <v>10</v>
      </c>
      <c r="CH6" s="28" t="s">
        <v>10</v>
      </c>
      <c r="CI6" s="29" t="s">
        <v>10</v>
      </c>
      <c r="CJ6" s="54" t="s">
        <v>10</v>
      </c>
      <c r="CK6" s="61"/>
      <c r="CL6" s="28">
        <v>3</v>
      </c>
      <c r="CM6" s="29" t="s">
        <v>64</v>
      </c>
      <c r="CN6" s="54">
        <v>2</v>
      </c>
      <c r="CO6" s="27">
        <v>3</v>
      </c>
      <c r="CP6" s="38">
        <v>1</v>
      </c>
      <c r="CQ6" s="54">
        <v>3</v>
      </c>
      <c r="CR6" s="27" t="s">
        <v>10</v>
      </c>
      <c r="CS6" s="29" t="s">
        <v>10</v>
      </c>
      <c r="CT6" s="54" t="s">
        <v>10</v>
      </c>
      <c r="CU6" s="28" t="s">
        <v>10</v>
      </c>
      <c r="CV6" s="29" t="s">
        <v>10</v>
      </c>
      <c r="CW6" s="54" t="s">
        <v>10</v>
      </c>
      <c r="CX6" s="27">
        <v>3</v>
      </c>
      <c r="CY6" s="38">
        <v>1</v>
      </c>
      <c r="CZ6" s="54">
        <v>3</v>
      </c>
      <c r="DA6" s="27">
        <v>2</v>
      </c>
      <c r="DB6" s="38">
        <v>0</v>
      </c>
      <c r="DC6" s="54">
        <v>0</v>
      </c>
      <c r="DD6" s="27">
        <v>2</v>
      </c>
      <c r="DE6" s="38">
        <v>0.5</v>
      </c>
      <c r="DF6" s="54">
        <v>0</v>
      </c>
      <c r="DG6" s="12">
        <f>D6+G6+K6+N6+Q6+T6+W6+Z6+AJ6+AM6+AQ6+AT6+BC6+BF6+BJ6+CL6+CO6+CX6+DA6+DD6+AC6</f>
        <v>64</v>
      </c>
      <c r="DH6" s="12">
        <f>F6+I6+M6+P6+S6++V6+Y6+AB6+AE6+AL6+AO6+AS6+AV6+BE6+BH6+BL6+CN6+CQ6+CZ6+DC6+DF6</f>
        <v>42</v>
      </c>
      <c r="DI6" s="14">
        <f>DH6/DG6*B6*100</f>
        <v>76.321875000000006</v>
      </c>
      <c r="DJ6" s="7">
        <f>DG6/DG6*B6*100</f>
        <v>116.3</v>
      </c>
    </row>
    <row r="7" spans="1:114" ht="101.25" x14ac:dyDescent="0.25">
      <c r="A7" s="31" t="s">
        <v>16</v>
      </c>
      <c r="B7" s="22">
        <v>1.163</v>
      </c>
      <c r="C7" s="61"/>
      <c r="D7" s="34">
        <v>3</v>
      </c>
      <c r="E7" s="39" t="s">
        <v>57</v>
      </c>
      <c r="F7" s="40">
        <v>3</v>
      </c>
      <c r="G7" s="34">
        <v>3</v>
      </c>
      <c r="H7" s="41" t="s">
        <v>57</v>
      </c>
      <c r="I7" s="26">
        <v>3</v>
      </c>
      <c r="J7" s="61"/>
      <c r="K7" s="18">
        <v>5</v>
      </c>
      <c r="L7" s="32">
        <v>4.0000000000000001E-3</v>
      </c>
      <c r="M7" s="26">
        <v>5</v>
      </c>
      <c r="N7" s="18">
        <v>3</v>
      </c>
      <c r="O7" s="44">
        <v>0</v>
      </c>
      <c r="P7" s="26">
        <v>0</v>
      </c>
      <c r="Q7" s="18">
        <v>3</v>
      </c>
      <c r="R7" s="29">
        <v>14.3</v>
      </c>
      <c r="S7" s="26">
        <v>3</v>
      </c>
      <c r="T7" s="18">
        <v>3</v>
      </c>
      <c r="U7" s="38">
        <v>0.999</v>
      </c>
      <c r="V7" s="26">
        <v>3</v>
      </c>
      <c r="W7" s="18">
        <v>3</v>
      </c>
      <c r="X7" s="38">
        <v>0</v>
      </c>
      <c r="Y7" s="26">
        <v>3</v>
      </c>
      <c r="Z7" s="24">
        <v>4</v>
      </c>
      <c r="AA7" s="38">
        <v>0</v>
      </c>
      <c r="AB7" s="26">
        <v>4</v>
      </c>
      <c r="AC7" s="27">
        <v>2</v>
      </c>
      <c r="AD7" s="38">
        <v>0</v>
      </c>
      <c r="AE7" s="26">
        <v>2</v>
      </c>
      <c r="AF7" s="18">
        <v>5</v>
      </c>
      <c r="AG7" s="48" t="s">
        <v>66</v>
      </c>
      <c r="AH7" s="26">
        <v>3</v>
      </c>
      <c r="AI7" s="61"/>
      <c r="AJ7" s="18">
        <v>5</v>
      </c>
      <c r="AK7" s="49" t="s">
        <v>58</v>
      </c>
      <c r="AL7" s="26">
        <v>0</v>
      </c>
      <c r="AM7" s="34">
        <v>5</v>
      </c>
      <c r="AN7" s="39" t="s">
        <v>59</v>
      </c>
      <c r="AO7" s="26">
        <v>0</v>
      </c>
      <c r="AP7" s="61"/>
      <c r="AQ7" s="18">
        <v>2</v>
      </c>
      <c r="AR7" s="48" t="s">
        <v>56</v>
      </c>
      <c r="AS7" s="26">
        <v>2</v>
      </c>
      <c r="AT7" s="18">
        <v>2</v>
      </c>
      <c r="AU7" s="33">
        <v>0.28000000000000003</v>
      </c>
      <c r="AV7" s="26">
        <v>1</v>
      </c>
      <c r="AW7" s="27">
        <v>2</v>
      </c>
      <c r="AX7" s="38" t="s">
        <v>10</v>
      </c>
      <c r="AY7" s="26" t="s">
        <v>10</v>
      </c>
      <c r="AZ7" s="28" t="s">
        <v>10</v>
      </c>
      <c r="BA7" s="29" t="s">
        <v>10</v>
      </c>
      <c r="BB7" s="26" t="s">
        <v>10</v>
      </c>
      <c r="BC7" s="27">
        <v>3</v>
      </c>
      <c r="BD7" s="51" t="s">
        <v>63</v>
      </c>
      <c r="BE7" s="26">
        <v>3</v>
      </c>
      <c r="BF7" s="27">
        <v>3</v>
      </c>
      <c r="BG7" s="38">
        <v>0</v>
      </c>
      <c r="BH7" s="26">
        <v>3</v>
      </c>
      <c r="BI7" s="61"/>
      <c r="BJ7" s="25">
        <v>2</v>
      </c>
      <c r="BK7" s="29" t="s">
        <v>56</v>
      </c>
      <c r="BL7" s="26">
        <v>2</v>
      </c>
      <c r="BM7" s="25">
        <v>2</v>
      </c>
      <c r="BN7" s="29" t="s">
        <v>56</v>
      </c>
      <c r="BO7" s="26">
        <v>2</v>
      </c>
      <c r="BP7" s="25">
        <v>4</v>
      </c>
      <c r="BQ7" s="38">
        <v>1</v>
      </c>
      <c r="BR7" s="26">
        <v>4</v>
      </c>
      <c r="BS7" s="25">
        <v>3</v>
      </c>
      <c r="BT7" s="38">
        <v>1</v>
      </c>
      <c r="BU7" s="26">
        <v>3</v>
      </c>
      <c r="BV7" s="25">
        <v>4</v>
      </c>
      <c r="BW7" s="38">
        <v>1</v>
      </c>
      <c r="BX7" s="26">
        <v>4</v>
      </c>
      <c r="BY7" s="18">
        <v>3</v>
      </c>
      <c r="BZ7" s="53" t="s">
        <v>76</v>
      </c>
      <c r="CA7" s="26">
        <v>1</v>
      </c>
      <c r="CB7" s="18">
        <v>2</v>
      </c>
      <c r="CC7" s="38">
        <v>1</v>
      </c>
      <c r="CD7" s="54">
        <v>2</v>
      </c>
      <c r="CE7" s="30">
        <v>4</v>
      </c>
      <c r="CF7" s="38">
        <v>0</v>
      </c>
      <c r="CG7" s="54">
        <v>4</v>
      </c>
      <c r="CH7" s="34">
        <v>3</v>
      </c>
      <c r="CI7" s="32" t="s">
        <v>75</v>
      </c>
      <c r="CJ7" s="54">
        <v>0</v>
      </c>
      <c r="CK7" s="61"/>
      <c r="CL7" s="18">
        <v>3</v>
      </c>
      <c r="CM7" s="29" t="s">
        <v>64</v>
      </c>
      <c r="CN7" s="54">
        <v>2</v>
      </c>
      <c r="CO7" s="24">
        <v>3</v>
      </c>
      <c r="CP7" s="38">
        <v>1</v>
      </c>
      <c r="CQ7" s="54">
        <v>3</v>
      </c>
      <c r="CR7" s="18">
        <v>2</v>
      </c>
      <c r="CS7" s="38">
        <v>1</v>
      </c>
      <c r="CT7" s="54">
        <v>2</v>
      </c>
      <c r="CU7" s="18" t="s">
        <v>10</v>
      </c>
      <c r="CV7" s="38" t="s">
        <v>10</v>
      </c>
      <c r="CW7" s="54" t="s">
        <v>10</v>
      </c>
      <c r="CX7" s="18" t="s">
        <v>10</v>
      </c>
      <c r="CY7" s="55" t="s">
        <v>10</v>
      </c>
      <c r="CZ7" s="54" t="s">
        <v>10</v>
      </c>
      <c r="DA7" s="18">
        <v>2</v>
      </c>
      <c r="DB7" s="38">
        <v>0</v>
      </c>
      <c r="DC7" s="54">
        <v>0</v>
      </c>
      <c r="DD7" s="18">
        <v>2</v>
      </c>
      <c r="DE7" s="38">
        <v>1</v>
      </c>
      <c r="DF7" s="54">
        <v>2</v>
      </c>
      <c r="DG7" s="12">
        <f>D7+G7+K7+N7+Q7+T7+W7+Z7+AF7+AJ7+AM7+AQ7+AT7+BC7+BF7+BJ7+BM7+BP7+BS7+BV7+BY7+CB7+CE7+CH7+CL7+CO7+CR7+DA7+DD7+AC7</f>
        <v>93</v>
      </c>
      <c r="DH7" s="12">
        <f>F7+I7+M7+P7+S7+V7+Y7+AB7+AH7+AL7+AO7+AS7+AV7+BE7+BH7+BL7+BO7+BR7+BU7+BX7+CA7+CD7+CG7+CJ7+CN7+CQ7+CT7+DC7+DF7+AE7</f>
        <v>69</v>
      </c>
      <c r="DI7" s="14">
        <f>DH7/DG7*B7*100</f>
        <v>86.287096774193543</v>
      </c>
      <c r="DJ7" s="7">
        <f>DG7/DG7*B7*100</f>
        <v>116.3</v>
      </c>
    </row>
    <row r="8" spans="1:114" ht="101.25" x14ac:dyDescent="0.25">
      <c r="A8" s="31" t="s">
        <v>17</v>
      </c>
      <c r="B8" s="22">
        <v>1.125</v>
      </c>
      <c r="C8" s="62"/>
      <c r="D8" s="34">
        <v>3</v>
      </c>
      <c r="E8" s="39" t="s">
        <v>57</v>
      </c>
      <c r="F8" s="40">
        <v>3</v>
      </c>
      <c r="G8" s="24">
        <v>3</v>
      </c>
      <c r="H8" s="41" t="s">
        <v>57</v>
      </c>
      <c r="I8" s="26">
        <v>3</v>
      </c>
      <c r="J8" s="62"/>
      <c r="K8" s="18">
        <v>5</v>
      </c>
      <c r="L8" s="32">
        <v>1.6E-2</v>
      </c>
      <c r="M8" s="26">
        <v>4</v>
      </c>
      <c r="N8" s="18">
        <v>3</v>
      </c>
      <c r="O8" s="44">
        <v>0</v>
      </c>
      <c r="P8" s="26">
        <v>0</v>
      </c>
      <c r="Q8" s="18">
        <v>3</v>
      </c>
      <c r="R8" s="29">
        <v>3.4</v>
      </c>
      <c r="S8" s="26">
        <v>3</v>
      </c>
      <c r="T8" s="18">
        <v>3</v>
      </c>
      <c r="U8" s="32">
        <v>0.997</v>
      </c>
      <c r="V8" s="26">
        <v>3</v>
      </c>
      <c r="W8" s="18">
        <v>3</v>
      </c>
      <c r="X8" s="38">
        <v>0</v>
      </c>
      <c r="Y8" s="26">
        <v>3</v>
      </c>
      <c r="Z8" s="24">
        <v>4</v>
      </c>
      <c r="AA8" s="33">
        <v>0</v>
      </c>
      <c r="AB8" s="26">
        <v>4</v>
      </c>
      <c r="AC8" s="28">
        <v>2</v>
      </c>
      <c r="AD8" s="47">
        <v>0</v>
      </c>
      <c r="AE8" s="26">
        <v>2</v>
      </c>
      <c r="AF8" s="18">
        <v>5</v>
      </c>
      <c r="AG8" s="48" t="s">
        <v>65</v>
      </c>
      <c r="AH8" s="26">
        <v>2</v>
      </c>
      <c r="AI8" s="62"/>
      <c r="AJ8" s="18">
        <v>5</v>
      </c>
      <c r="AK8" s="49" t="s">
        <v>58</v>
      </c>
      <c r="AL8" s="26">
        <v>0</v>
      </c>
      <c r="AM8" s="34">
        <v>5</v>
      </c>
      <c r="AN8" s="39" t="s">
        <v>59</v>
      </c>
      <c r="AO8" s="26">
        <v>0</v>
      </c>
      <c r="AP8" s="62"/>
      <c r="AQ8" s="18">
        <v>2</v>
      </c>
      <c r="AR8" s="48" t="s">
        <v>56</v>
      </c>
      <c r="AS8" s="26">
        <v>2</v>
      </c>
      <c r="AT8" s="18">
        <v>2</v>
      </c>
      <c r="AU8" s="33">
        <v>0.1429</v>
      </c>
      <c r="AV8" s="26">
        <v>0</v>
      </c>
      <c r="AW8" s="27">
        <v>2</v>
      </c>
      <c r="AX8" s="38">
        <v>1</v>
      </c>
      <c r="AY8" s="26">
        <v>2</v>
      </c>
      <c r="AZ8" s="28" t="s">
        <v>10</v>
      </c>
      <c r="BA8" s="29" t="s">
        <v>10</v>
      </c>
      <c r="BB8" s="26" t="s">
        <v>10</v>
      </c>
      <c r="BC8" s="27">
        <v>3</v>
      </c>
      <c r="BD8" s="51" t="s">
        <v>63</v>
      </c>
      <c r="BE8" s="26">
        <v>3</v>
      </c>
      <c r="BF8" s="27">
        <v>3</v>
      </c>
      <c r="BG8" s="38">
        <v>0</v>
      </c>
      <c r="BH8" s="26">
        <v>3</v>
      </c>
      <c r="BI8" s="62"/>
      <c r="BJ8" s="25">
        <v>2</v>
      </c>
      <c r="BK8" s="29" t="s">
        <v>56</v>
      </c>
      <c r="BL8" s="26">
        <v>2</v>
      </c>
      <c r="BM8" s="25">
        <v>2</v>
      </c>
      <c r="BN8" s="29" t="s">
        <v>56</v>
      </c>
      <c r="BO8" s="26">
        <v>2</v>
      </c>
      <c r="BP8" s="25">
        <v>4</v>
      </c>
      <c r="BQ8" s="38">
        <v>1</v>
      </c>
      <c r="BR8" s="26">
        <v>4</v>
      </c>
      <c r="BS8" s="25">
        <v>3</v>
      </c>
      <c r="BT8" s="38">
        <v>1</v>
      </c>
      <c r="BU8" s="26">
        <v>3</v>
      </c>
      <c r="BV8" s="25">
        <v>4</v>
      </c>
      <c r="BW8" s="38">
        <v>1</v>
      </c>
      <c r="BX8" s="26">
        <v>4</v>
      </c>
      <c r="BY8" s="18">
        <v>3</v>
      </c>
      <c r="BZ8" s="53" t="s">
        <v>62</v>
      </c>
      <c r="CA8" s="26">
        <v>2</v>
      </c>
      <c r="CB8" s="18">
        <v>2</v>
      </c>
      <c r="CC8" s="38">
        <v>1</v>
      </c>
      <c r="CD8" s="54">
        <v>2</v>
      </c>
      <c r="CE8" s="30">
        <v>4</v>
      </c>
      <c r="CF8" s="38">
        <v>0</v>
      </c>
      <c r="CG8" s="54">
        <v>4</v>
      </c>
      <c r="CH8" s="34">
        <v>3</v>
      </c>
      <c r="CI8" s="32" t="s">
        <v>75</v>
      </c>
      <c r="CJ8" s="54">
        <v>0</v>
      </c>
      <c r="CK8" s="62"/>
      <c r="CL8" s="18">
        <v>3</v>
      </c>
      <c r="CM8" s="29" t="s">
        <v>64</v>
      </c>
      <c r="CN8" s="54">
        <v>2</v>
      </c>
      <c r="CO8" s="24">
        <v>3</v>
      </c>
      <c r="CP8" s="38">
        <v>1</v>
      </c>
      <c r="CQ8" s="54">
        <v>3</v>
      </c>
      <c r="CR8" s="18">
        <v>2</v>
      </c>
      <c r="CS8" s="38">
        <v>1</v>
      </c>
      <c r="CT8" s="54">
        <v>2</v>
      </c>
      <c r="CU8" s="18" t="s">
        <v>10</v>
      </c>
      <c r="CV8" s="38" t="s">
        <v>10</v>
      </c>
      <c r="CW8" s="54" t="s">
        <v>10</v>
      </c>
      <c r="CX8" s="18">
        <v>3</v>
      </c>
      <c r="CY8" s="55">
        <v>1</v>
      </c>
      <c r="CZ8" s="54">
        <v>3</v>
      </c>
      <c r="DA8" s="18">
        <v>2</v>
      </c>
      <c r="DB8" s="38">
        <v>0</v>
      </c>
      <c r="DC8" s="54">
        <v>0</v>
      </c>
      <c r="DD8" s="34">
        <v>2</v>
      </c>
      <c r="DE8" s="38">
        <v>0.83</v>
      </c>
      <c r="DF8" s="54">
        <v>0</v>
      </c>
      <c r="DG8" s="12">
        <f>D8+K8+N8+Q8+T8+W8+Z8+AC8+AF8+AJ8+AM8+AQ8+AT8+BJ8+BM8+BP8+BS8+BV8+BY8+CB8+CH8+CL8+CO8+CR8+CX8+DA8+DD8+G8+AW8+BC8+BF8+CE8</f>
        <v>98</v>
      </c>
      <c r="DH8" s="12">
        <f>F8+M8+P8+S8+V8+Y8+AB8+AE8+AH8+AL8+AO8+AS8+AV8+BL8+BO8+BR8+BU8+BX8+CA8+CD8+CJ8+CN8+CQ8+CT8+CZ8+DC8+DF8+I8+AY8+BE8+BH8+CG8</f>
        <v>70</v>
      </c>
      <c r="DI8" s="14">
        <f>DH8/DG8*B8*100</f>
        <v>80.357142857142861</v>
      </c>
      <c r="DJ8" s="7">
        <f>DG8/DG8*B8*100</f>
        <v>112.5</v>
      </c>
    </row>
  </sheetData>
  <mergeCells count="46">
    <mergeCell ref="DA2:DC2"/>
    <mergeCell ref="DD2:DF2"/>
    <mergeCell ref="CL2:CN2"/>
    <mergeCell ref="CO2:CQ2"/>
    <mergeCell ref="CR2:CT2"/>
    <mergeCell ref="CU2:CW2"/>
    <mergeCell ref="CX2:CZ2"/>
    <mergeCell ref="BS2:BU2"/>
    <mergeCell ref="BV2:BX2"/>
    <mergeCell ref="BY2:CA2"/>
    <mergeCell ref="CB2:CD2"/>
    <mergeCell ref="CH2:CJ2"/>
    <mergeCell ref="CE2:CG2"/>
    <mergeCell ref="BF2:BH2"/>
    <mergeCell ref="BJ2:BL2"/>
    <mergeCell ref="BM2:BO2"/>
    <mergeCell ref="BP2:BR2"/>
    <mergeCell ref="AW2:AY2"/>
    <mergeCell ref="AZ2:BB2"/>
    <mergeCell ref="BC2:BE2"/>
    <mergeCell ref="AF2:AH2"/>
    <mergeCell ref="AJ2:AL2"/>
    <mergeCell ref="AM2:AO2"/>
    <mergeCell ref="AQ2:AS2"/>
    <mergeCell ref="AT2:AV2"/>
    <mergeCell ref="Q2:S2"/>
    <mergeCell ref="T2:V2"/>
    <mergeCell ref="W2:Y2"/>
    <mergeCell ref="Z2:AB2"/>
    <mergeCell ref="AC2:AE2"/>
    <mergeCell ref="J2:J8"/>
    <mergeCell ref="AI2:AI8"/>
    <mergeCell ref="A1:I1"/>
    <mergeCell ref="DI2:DI3"/>
    <mergeCell ref="A2:A3"/>
    <mergeCell ref="DH2:DH3"/>
    <mergeCell ref="DG2:DG3"/>
    <mergeCell ref="B2:B3"/>
    <mergeCell ref="C2:C8"/>
    <mergeCell ref="AP2:AP8"/>
    <mergeCell ref="BI2:BI8"/>
    <mergeCell ref="CK2:CK8"/>
    <mergeCell ref="D2:F2"/>
    <mergeCell ref="G2:I2"/>
    <mergeCell ref="K2:M2"/>
    <mergeCell ref="N2:P2"/>
  </mergeCells>
  <pageMargins left="0.23622047244094491" right="0.43307086614173229" top="0.74803149606299213" bottom="0.74803149606299213" header="0.31496062992125984" footer="0.31496062992125984"/>
  <pageSetup paperSize="9" scale="73" fitToWidth="0" orientation="landscape" r:id="rId1"/>
  <colBreaks count="10" manualBreakCount="10">
    <brk id="13" max="1048575" man="1"/>
    <brk id="25" max="1048575" man="1"/>
    <brk id="38" max="1048575" man="1"/>
    <brk id="41" max="1048575" man="1"/>
    <brk id="57" max="7" man="1"/>
    <brk id="70" max="1048575" man="1"/>
    <brk id="73" max="1048575" man="1"/>
    <brk id="85" max="1048575" man="1"/>
    <brk id="88" max="1048575" man="1"/>
    <brk id="10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</vt:lpstr>
      <vt:lpstr>расчет</vt:lpstr>
      <vt:lpstr>расчет!Заголовки_для_печати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2024-05-07T09:56:23Z</dcterms:modified>
</cp:coreProperties>
</file>